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2026年4月" sheetId="4" r:id="rId1"/>
  </sheets>
  <definedNames>
    <definedName name="_xlnm._FilterDatabase" localSheetId="0" hidden="1">'2026年4月'!$J$1:$R$3</definedName>
    <definedName name="_xlnm.Print_Area" localSheetId="0">'2026年4月'!$A$1:$T$3</definedName>
    <definedName name="_xlnm.Print_Titles" localSheetId="0">'2026年4月'!$1:$2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<sst xmlns="http://schemas.openxmlformats.org/spreadsheetml/2006/main" count="23" uniqueCount="19">
  <si>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</si>
  <si>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</si>
  <si>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</si>
  <si>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</si>
  <si>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</si>
  <si>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</si>
  <si>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</si>
  <si>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</si>
  <si>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</si>
  <si>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</si>
  <si>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</si>
  <si>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</si>
  <si>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</si>
  <si>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</si>
  <si>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</si>
  <si>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</si>
  <si>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</si>
  <si>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</si>
  <si>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南阳市城乡一体化示范区枣林街道办事处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</si>
</sst>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view="pageBreakPreview" zoomScaleNormal="100" topLeftCell="B1" workbookViewId="0">
      <pane ySplit="2" topLeftCell="A3" activePane="bottomLeft" state="frozen"/>
      <selection/>
      <selection pane="bottomLeft" activeCell="F16" sqref="F16"/>
    </sheetView>
  </sheetViews>
  <sheetFormatPr defaultColWidth="9" defaultRowHeight="13.5" outlineLevelRow="2"/>
  <cols>
    <col min="1" max="1" width="9" style="1"/>
    <col min="2" max="2" width="38.625" style="2" customWidth="1"/>
    <col min="3" max="3" width="8.75" style="1" customWidth="1"/>
    <col min="4" max="4" width="10.125" style="1" customWidth="1"/>
    <col min="5" max="5" width="10.375" style="3" customWidth="1"/>
    <col min="6" max="6" width="12.25" style="3" customWidth="1"/>
    <col min="7" max="7" width="14" style="3" customWidth="1"/>
    <col min="8" max="8" width="10.875" style="3" customWidth="1"/>
    <col min="9" max="10" width="10.375" style="3" customWidth="1"/>
    <col min="11" max="11" width="13.375" style="3" customWidth="1"/>
    <col min="12" max="12" width="15.5" style="3" customWidth="1"/>
    <col min="13" max="13" width="13.75" style="3" customWidth="1"/>
    <col min="14" max="14" width="9.23333333333333" style="3" customWidth="1"/>
    <col min="15" max="15" width="10.7166666666667" style="3" customWidth="1"/>
    <col min="16" max="16" width="14.625" style="3" customWidth="1"/>
    <col min="17" max="17" width="12" style="3" customWidth="1"/>
    <col min="18" max="18" width="13.125" style="3" customWidth="1"/>
    <col min="19" max="19" width="14.875" style="3" customWidth="1"/>
    <col min="20" max="20" width="15.5416666666667" style="3" customWidth="1"/>
  </cols>
  <sheetData>
    <row r="1" ht="44" customHeight="1" spans="1:20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/>
      <c r="G1" s="8"/>
      <c r="H1" s="8"/>
      <c r="I1" s="9"/>
      <c r="J1" s="10" t="s">
        <v>5</v>
      </c>
      <c r="K1" s="10"/>
      <c r="L1" s="10"/>
      <c r="M1" s="10"/>
      <c r="N1" s="10"/>
      <c r="O1" s="10"/>
      <c r="P1" s="10"/>
      <c r="Q1" s="10"/>
      <c r="R1" s="10"/>
      <c r="S1" s="11" t="s">
        <v>6</v>
      </c>
      <c r="T1" s="12" t="s">
        <v>7</v>
      </c>
    </row>
    <row r="2" ht="88" customHeight="1" spans="1:20">
      <c r="A2" s="6"/>
      <c r="B2" s="6"/>
      <c r="C2" s="13"/>
      <c r="D2" s="14"/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1" t="s">
        <v>8</v>
      </c>
      <c r="K2" s="11" t="s">
        <v>9</v>
      </c>
      <c r="L2" s="11" t="s">
        <v>10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11</v>
      </c>
      <c r="R2" s="11" t="s">
        <v>17</v>
      </c>
      <c r="S2" s="16"/>
      <c r="T2" s="12"/>
    </row>
    <row r="3" ht="40" customHeight="1" spans="1:20">
      <c r="A3" s="17">
        <v>1</v>
      </c>
      <c r="B3" s="18" t="s">
        <v>18</v>
      </c>
      <c r="C3" s="17">
        <v>3</v>
      </c>
      <c r="D3" s="17">
        <v>7050</v>
      </c>
      <c r="E3" s="19">
        <v>1838.88</v>
      </c>
      <c r="F3" s="19">
        <v>80.46</v>
      </c>
      <c r="G3" s="19">
        <f>306.48*C3</f>
        <v>919.44</v>
      </c>
      <c r="H3" s="19">
        <v>18.39</v>
      </c>
      <c r="I3" s="19">
        <f>SUM(E3:H3)</f>
        <v>2857.17</v>
      </c>
      <c r="J3" s="19">
        <f>E3</f>
        <v>1838.88</v>
      </c>
      <c r="K3" s="19">
        <f>F3</f>
        <v>80.46</v>
      </c>
      <c r="L3" s="19">
        <f>G3</f>
        <v>919.44</v>
      </c>
      <c r="M3" s="19">
        <f>306.48*C3</f>
        <v>919.44</v>
      </c>
      <c r="N3" s="19">
        <f>11.49*C3</f>
        <v>34.47</v>
      </c>
      <c r="O3" s="19">
        <f>76.62*C3</f>
        <v>229.86</v>
      </c>
      <c r="P3" s="19">
        <f>459.72*3</f>
        <v>1379.16</v>
      </c>
      <c r="Q3" s="19">
        <f>H3</f>
        <v>18.39</v>
      </c>
      <c r="R3" s="19">
        <f>SUM(J3:Q3)</f>
        <v>5420.1</v>
      </c>
      <c r="S3" s="19">
        <f>D3-M3-N3-O3-P3</f>
        <v>4487.07</v>
      </c>
      <c r="T3" s="19">
        <f>D3+I3</f>
        <v>9907.17</v>
      </c>
    </row>
  </sheetData>
  <autoFilter xmlns:etc="http://www.wps.cn/officeDocument/2017/etCustomData" ref="J1:R3" etc:filterBottomFollowUsedRange="0">
    <extLst/>
  </autoFilter>
  <mergeCells count="8">
    <mergeCell ref="E1:I1"/>
    <mergeCell ref="J1:R1"/>
    <mergeCell ref="A1:A2"/>
    <mergeCell ref="B1:B2"/>
    <mergeCell ref="C1:C2"/>
    <mergeCell ref="D1:D2"/>
    <mergeCell ref="S1:S2"/>
    <mergeCell ref="T1:T2"/>
  </mergeCells>
  <pageMargins left="0.236111111111111" right="0.314583333333333" top="1" bottom="0.786805555555556" header="0.5" footer="0.5"/>
  <pageSetup paperSize="8" scale="77" fitToHeight="0" orientation="landscape" horizontalDpi="600"/>
  <headerFooter>
    <oddHeader>&amp;C&amp;"方正小标宋_GBK"&amp;20 2026年4月南阳市市本级公益性岗位就业困难人员补贴汇总申请表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</cp:lastModifiedBy>
  <dcterms:created xsi:type="dcterms:W3CDTF">2025-02-28T01:42:00Z</dcterms:created>
  <dcterms:modified xsi:type="dcterms:W3CDTF">2026-05-27T09:02:57Z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3EFE948DBA664DC1A1704601B0F0EC36_13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